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 defaultThemeVersion="124226" filterPrivacy="1"/>
  <xr:revisionPtr xr6:coauthVersionLast="47" xr6:coauthVersionMax="47" documentId="13_ncr:1_{42267D31-2FBA-4A07-814B-EAC7E9004B0D}" revIDLastSave="0" xr10:uidLastSave="{00000000-0000-0000-0000-000000000000}"/>
  <bookViews>
    <workbookView xr2:uid="{00000000-000D-0000-FFFF-FFFF00000000}" windowHeight="16440" windowWidth="29040" xWindow="-120" yWindow="-120"/>
  </bookViews>
  <sheets>
    <sheet r:id="rId1" name="賞与計算シート" sheetId="14"/>
  </sheets>
  <definedNames>
    <definedName localSheetId="0" name="_xlnm.Print_Area">賞与計算シート!$A$1:$N$30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4" l="1"/>
  <c r="M10" i="14"/>
  <c r="M4" i="14" l="1"/>
  <c r="I19" i="14"/>
  <c r="M13" i="14"/>
  <c r="M12" i="14"/>
  <c r="M11" i="14"/>
  <c r="M7" i="14"/>
  <c r="M6" i="14"/>
  <c r="M5" i="14"/>
  <c r="M14" i="14" l="1"/>
  <c r="M23" i="14" s="1"/>
  <c r="M8" i="14"/>
  <c r="M16" i="14" l="1"/>
  <c r="M21" i="14" s="1"/>
  <c r="L27" i="14" s="1"/>
</calcChain>
</file>

<file path=xl/sharedStrings.xml><?xml version="1.0" encoding="utf-8"?>
<sst xmlns="http://schemas.openxmlformats.org/spreadsheetml/2006/main" count="106" uniqueCount="62">
  <si>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</si>
  <si>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</si>
  <si>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</si>
  <si>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</si>
  <si>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</si>
  <si>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）＝</t>
    <phoneticPr fontId="1"/>
  </si>
  <si>
    <t>F</t>
    <phoneticPr fontId="1"/>
  </si>
  <si>
    <t>　　又は、E×２のいづれか少ない金額</t>
    <rPh sb="2" eb="3">
      <t>マタ</t>
    </rPh>
    <rPh sb="13" eb="14">
      <t>スク</t>
    </rPh>
    <rPh sb="16" eb="18">
      <t>キンガク</t>
    </rPh>
    <phoneticPr fontId="1"/>
  </si>
  <si>
    <t>源泉徴収所得税</t>
    <rPh sb="0" eb="2">
      <t>ゲンセン</t>
    </rPh>
    <rPh sb="2" eb="4">
      <t>チョウシュウ</t>
    </rPh>
    <rPh sb="4" eb="7">
      <t>ショトクゼイ</t>
    </rPh>
    <phoneticPr fontId="1"/>
  </si>
  <si>
    <t>→</t>
    <phoneticPr fontId="1"/>
  </si>
  <si>
    <t>1,000円未満切捨て</t>
    <rPh sb="1" eb="6">
      <t>０００エン</t>
    </rPh>
    <rPh sb="6" eb="8">
      <t>ミマン</t>
    </rPh>
    <rPh sb="8" eb="10">
      <t>キリス</t>
    </rPh>
    <phoneticPr fontId="1"/>
  </si>
  <si>
    <t>1,000円未満切上げ</t>
    <rPh sb="1" eb="6">
      <t>０００エン</t>
    </rPh>
    <rPh sb="6" eb="8">
      <t>ミマン</t>
    </rPh>
    <rPh sb="8" eb="10">
      <t>キリアゲ</t>
    </rPh>
    <phoneticPr fontId="1"/>
  </si>
  <si>
    <t>1,000円未満切上げ</t>
    <rPh sb="5" eb="6">
      <t>エン</t>
    </rPh>
    <rPh sb="6" eb="8">
      <t>ミマン</t>
    </rPh>
    <rPh sb="8" eb="10">
      <t>キリアゲ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</si>
  <si>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</si>
  <si>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</si>
  <si>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</si>
  <si>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</si>
  <si>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円</t>
    <rPh sb="0" eb="1">
      <t>エン</t>
    </rPh>
    <phoneticPr fontId="1"/>
  </si>
  <si>
    <t>賞与等明細書</t>
    <rPh sb="0" eb="2">
      <t>ショウヨ</t>
    </rPh>
    <rPh sb="2" eb="3">
      <t>ナド</t>
    </rPh>
    <rPh sb="3" eb="5">
      <t>メイサイ</t>
    </rPh>
    <rPh sb="5" eb="6">
      <t>ショ</t>
    </rPh>
    <phoneticPr fontId="1"/>
  </si>
  <si>
    <t>賞与等の総額</t>
    <rPh sb="0" eb="2">
      <t>ショウヨ</t>
    </rPh>
    <rPh sb="2" eb="3">
      <t>ナド</t>
    </rPh>
    <rPh sb="4" eb="6">
      <t>ソウガク</t>
    </rPh>
    <phoneticPr fontId="1"/>
  </si>
  <si>
    <t>賞与等支給額</t>
    <rPh sb="0" eb="2">
      <t>ショウヨ</t>
    </rPh>
    <rPh sb="2" eb="3">
      <t>ナド</t>
    </rPh>
    <rPh sb="3" eb="6">
      <t>シキュウガク</t>
    </rPh>
    <phoneticPr fontId="1"/>
  </si>
  <si>
    <t>上記給与等から控除された源泉所得税額</t>
    <rPh sb="0" eb="2">
      <t>ジョウキ</t>
    </rPh>
    <rPh sb="4" eb="5">
      <t>トウ</t>
    </rPh>
    <rPh sb="7" eb="9">
      <t>コウジョ</t>
    </rPh>
    <rPh sb="12" eb="14">
      <t>ゲンセン</t>
    </rPh>
    <rPh sb="14" eb="17">
      <t>ショトクゼイ</t>
    </rPh>
    <rPh sb="17" eb="18">
      <t>ガク</t>
    </rPh>
    <phoneticPr fontId="1"/>
  </si>
  <si>
    <t>源泉徴収住民税</t>
    <rPh sb="0" eb="2">
      <t>ゲンセン</t>
    </rPh>
    <rPh sb="2" eb="4">
      <t>チョウシュウ</t>
    </rPh>
    <rPh sb="4" eb="7">
      <t>ジュウミンゼイ</t>
    </rPh>
    <phoneticPr fontId="1"/>
  </si>
  <si>
    <t>上記給与等から控除された源泉住民税額</t>
    <rPh sb="0" eb="2">
      <t>ジョウキ</t>
    </rPh>
    <rPh sb="4" eb="5">
      <t>トウ</t>
    </rPh>
    <rPh sb="7" eb="9">
      <t>コウジョ</t>
    </rPh>
    <rPh sb="12" eb="14">
      <t>ゲンセン</t>
    </rPh>
    <rPh sb="14" eb="17">
      <t>ジュウミンゼイ</t>
    </rPh>
    <rPh sb="17" eb="18">
      <t>ガク</t>
    </rPh>
    <phoneticPr fontId="1"/>
  </si>
  <si>
    <t>社会保険料（雇用保険料等）</t>
    <rPh sb="0" eb="2">
      <t>シャカイ</t>
    </rPh>
    <rPh sb="2" eb="4">
      <t>ホケン</t>
    </rPh>
    <rPh sb="4" eb="5">
      <t>リョウ</t>
    </rPh>
    <rPh sb="6" eb="8">
      <t>コヨウ</t>
    </rPh>
    <rPh sb="8" eb="10">
      <t>ホケン</t>
    </rPh>
    <rPh sb="10" eb="11">
      <t>リョウ</t>
    </rPh>
    <rPh sb="11" eb="12">
      <t>ナド</t>
    </rPh>
    <phoneticPr fontId="1"/>
  </si>
  <si>
    <t>上記給与等から控除された社会保険料</t>
    <rPh sb="0" eb="2">
      <t>ジョウキ</t>
    </rPh>
    <rPh sb="4" eb="5">
      <t>トウ</t>
    </rPh>
    <rPh sb="7" eb="9">
      <t>コウジョ</t>
    </rPh>
    <rPh sb="12" eb="14">
      <t>シャカイ</t>
    </rPh>
    <rPh sb="14" eb="17">
      <t>ホケンリョウ</t>
    </rPh>
    <phoneticPr fontId="1"/>
  </si>
  <si>
    <t>A - ( B + C + D ) =</t>
    <phoneticPr fontId="1"/>
  </si>
  <si>
    <t>賞与等を支払う月分の給与等の額</t>
    <rPh sb="0" eb="2">
      <t>ショウヨ</t>
    </rPh>
    <rPh sb="2" eb="3">
      <t>ナド</t>
    </rPh>
    <rPh sb="4" eb="6">
      <t>シハラ</t>
    </rPh>
    <rPh sb="7" eb="8">
      <t>ツキ</t>
    </rPh>
    <rPh sb="8" eb="9">
      <t>ブン</t>
    </rPh>
    <rPh sb="10" eb="12">
      <t>キュウヨ</t>
    </rPh>
    <rPh sb="12" eb="13">
      <t>ナド</t>
    </rPh>
    <rPh sb="14" eb="15">
      <t>ガク</t>
    </rPh>
    <phoneticPr fontId="1"/>
  </si>
  <si>
    <t>給与等明細書</t>
    <rPh sb="0" eb="2">
      <t>キュウヨ</t>
    </rPh>
    <rPh sb="2" eb="3">
      <t>ナド</t>
    </rPh>
    <rPh sb="3" eb="6">
      <t>メイサイショ</t>
    </rPh>
    <phoneticPr fontId="1"/>
  </si>
  <si>
    <t>給与等の総額</t>
    <rPh sb="0" eb="2">
      <t>キュウヨ</t>
    </rPh>
    <rPh sb="2" eb="3">
      <t>ナド</t>
    </rPh>
    <rPh sb="4" eb="6">
      <t>ソウガク</t>
    </rPh>
    <phoneticPr fontId="1"/>
  </si>
  <si>
    <t>→</t>
    <phoneticPr fontId="1"/>
  </si>
  <si>
    <t>賞与等を支払う月分の給与等支給額</t>
    <rPh sb="0" eb="2">
      <t>ショウヨ</t>
    </rPh>
    <rPh sb="2" eb="3">
      <t>ナド</t>
    </rPh>
    <rPh sb="4" eb="6">
      <t>シハラ</t>
    </rPh>
    <rPh sb="7" eb="8">
      <t>ツキ</t>
    </rPh>
    <rPh sb="8" eb="9">
      <t>ブン</t>
    </rPh>
    <rPh sb="10" eb="12">
      <t>キュウヨ</t>
    </rPh>
    <rPh sb="12" eb="13">
      <t>ナド</t>
    </rPh>
    <rPh sb="13" eb="16">
      <t>シキュウガク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</si>
  <si>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</si>
  <si>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</si>
  <si>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</si>
  <si>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</si>
  <si>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a - ( b + c + d ) =</t>
    <phoneticPr fontId="1"/>
  </si>
  <si>
    <t>国税徴収法施行令第３４条の金額</t>
    <rPh sb="0" eb="2">
      <t>コクゼイ</t>
    </rPh>
    <rPh sb="2" eb="4">
      <t>チョウシュウ</t>
    </rPh>
    <rPh sb="4" eb="5">
      <t>ホウ</t>
    </rPh>
    <rPh sb="5" eb="8">
      <t>シコウレイ</t>
    </rPh>
    <rPh sb="8" eb="9">
      <t>ダイ</t>
    </rPh>
    <rPh sb="11" eb="12">
      <t>ジョウ</t>
    </rPh>
    <rPh sb="13" eb="15">
      <t>キンガク</t>
    </rPh>
    <phoneticPr fontId="1"/>
  </si>
  <si>
    <t>F'</t>
    <phoneticPr fontId="1"/>
  </si>
  <si>
    <t>取立金額（桐生市役所に支払う金額）</t>
    <rPh sb="5" eb="10">
      <t>キリュウシヤクショ</t>
    </rPh>
    <rPh sb="11" eb="13">
      <t>シハラ</t>
    </rPh>
    <rPh sb="14" eb="16">
      <t>キンガク</t>
    </rPh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</si>
  <si>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</si>
  <si>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</si>
  <si>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</si>
  <si>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</si>
  <si>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人</t>
    <rPh sb="0" eb="1">
      <t>ヒト</t>
    </rPh>
    <phoneticPr fontId="1"/>
  </si>
  <si>
    <t>⑨</t>
    <phoneticPr fontId="1"/>
  </si>
  <si>
    <t>生計を一にする親族の数</t>
    <phoneticPr fontId="1"/>
  </si>
  <si>
    <t>★ご注意ください★
　右の算出された、取立金額は、あくまでも賞与のみの取立金額です。例月の給料については、別途計算していただき、ご送金いただく必要があります。</t>
    <rPh sb="2" eb="4">
      <t>チュウイ</t>
    </rPh>
    <rPh sb="13" eb="14">
      <t>ミギ</t>
    </rPh>
    <rPh sb="15" eb="17">
      <t>サンシュツ</t>
    </rPh>
    <rPh sb="32" eb="34">
      <t>ショウヨ</t>
    </rPh>
    <rPh sb="37" eb="39">
      <t>トリタテ</t>
    </rPh>
    <rPh sb="39" eb="41">
      <t>キンガク</t>
    </rPh>
    <rPh sb="44" eb="46">
      <t>レイゲツ</t>
    </rPh>
    <rPh sb="47" eb="48">
      <t>キュウ</t>
    </rPh>
    <rPh sb="48" eb="49">
      <t>リョウ</t>
    </rPh>
    <rPh sb="55" eb="57">
      <t>ベット</t>
    </rPh>
    <rPh sb="57" eb="59">
      <t>ケイサン</t>
    </rPh>
    <rPh sb="67" eb="69">
      <t>ソウキン</t>
    </rPh>
    <rPh sb="73" eb="75">
      <t>ヒツヨウ</t>
    </rPh>
    <phoneticPr fontId="1"/>
  </si>
  <si>
    <t>①～⑨の欄に入力してください。</t>
    <rPh sb="4" eb="5">
      <t>ラン</t>
    </rPh>
    <rPh sb="6" eb="8">
      <t>ニュウリョク</t>
    </rPh>
    <phoneticPr fontId="1"/>
  </si>
  <si>
    <t>(1)</t>
    <phoneticPr fontId="1"/>
  </si>
  <si>
    <t>(1) ＋ (2) ＝</t>
    <phoneticPr fontId="1"/>
  </si>
  <si>
    <t>(3)</t>
    <phoneticPr fontId="1"/>
  </si>
  <si>
    <r>
      <t xml:space="preserve">　　( </t>
    </r>
    <r>
      <rPr>
        <b/>
        <sz val="11"/>
        <rFont val="ＭＳ Ｐ明朝"/>
        <family val="1"/>
        <charset val="128"/>
      </rPr>
      <t>(3)</t>
    </r>
    <r>
      <rPr>
        <sz val="10"/>
        <rFont val="ＭＳ Ｐ明朝"/>
        <family val="1"/>
        <charset val="128"/>
      </rPr>
      <t xml:space="preserve"> - E )　×　20/100　＝</t>
    </r>
    <phoneticPr fontId="1"/>
  </si>
  <si>
    <r>
      <t xml:space="preserve">　　( </t>
    </r>
    <r>
      <rPr>
        <b/>
        <sz val="10"/>
        <rFont val="ＭＳ Ｐ明朝"/>
        <family val="1"/>
        <charset val="128"/>
      </rPr>
      <t>(2)</t>
    </r>
    <r>
      <rPr>
        <sz val="10"/>
        <rFont val="ＭＳ Ｐ明朝"/>
        <family val="1"/>
        <charset val="128"/>
      </rPr>
      <t xml:space="preserve"> - E )　×　20/100　＝</t>
    </r>
    <phoneticPr fontId="1"/>
  </si>
  <si>
    <t>(2)</t>
    <phoneticPr fontId="1"/>
  </si>
  <si>
    <t>(2) ≧ E　のとき</t>
    <phoneticPr fontId="1"/>
  </si>
  <si>
    <t>　取立金額　　(1)　－（ F － F' ） ＝</t>
    <phoneticPr fontId="1"/>
  </si>
  <si>
    <t>　取立金額　　(3)　－（ E ＋ F ） ＝</t>
    <phoneticPr fontId="1"/>
  </si>
  <si>
    <t>(2) ＜ E　のとき</t>
    <phoneticPr fontId="1"/>
  </si>
  <si>
    <t>※⑨「生計を一にする親族の数」については、貴社あて差押通知書に同封した計算シート記載の人数を入力してください。</t>
    <phoneticPr fontId="1"/>
  </si>
  <si>
    <t>賞与等の取立金額計算書（自動計算されます）</t>
    <rPh sb="0" eb="2">
      <t>ショウヨ</t>
    </rPh>
    <rPh sb="2" eb="3">
      <t>ナド</t>
    </rPh>
    <rPh sb="8" eb="10">
      <t>ケイサン</t>
    </rPh>
    <rPh sb="10" eb="11">
      <t>ショ</t>
    </rPh>
    <rPh sb="12" eb="14">
      <t>ジドウ</t>
    </rPh>
    <rPh sb="14" eb="16">
      <t>ケイサン</t>
    </rPh>
    <phoneticPr fontId="1"/>
  </si>
  <si>
    <t>107,000円＋（48,000円×</t>
    <rPh sb="3" eb="8">
      <t>０００エン</t>
    </rPh>
    <rPh sb="12" eb="17">
      <t>０００エン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</si>
</sst>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&quot;円&quot;"/>
    <numFmt numFmtId="177" formatCode="#,###&quot;人&quot;"/>
    <numFmt numFmtId="178" formatCode="#,##0&quot;円&quot;"/>
    <numFmt numFmtId="179" formatCode="#,##0_ "/>
    <numFmt numFmtId="180" formatCode="#,##0&quot;人&quot;"/>
    <numFmt numFmtId="181" formatCode="#,##0_ ;[Red]\-#,##0\ 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auto="1"/>
      </left>
      <right/>
      <top style="mediumDashDotDot">
        <color auto="1"/>
      </top>
      <bottom/>
      <diagonal/>
    </border>
    <border>
      <left/>
      <right style="mediumDashDotDot">
        <color auto="1"/>
      </right>
      <top style="mediumDashDotDot">
        <color auto="1"/>
      </top>
      <bottom/>
      <diagonal/>
    </border>
    <border>
      <left style="mediumDashDotDot">
        <color auto="1"/>
      </left>
      <right/>
      <top/>
      <bottom/>
      <diagonal/>
    </border>
    <border>
      <left/>
      <right style="mediumDashDotDot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mediumDashDotDot">
        <color auto="1"/>
      </left>
      <right/>
      <top/>
      <bottom style="mediumDashDotDot">
        <color auto="1"/>
      </bottom>
      <diagonal/>
    </border>
    <border>
      <left/>
      <right style="mediumDashDotDot">
        <color auto="1"/>
      </right>
      <top/>
      <bottom style="mediumDashDotDot">
        <color auto="1"/>
      </bottom>
      <diagonal/>
    </border>
    <border>
      <left/>
      <right/>
      <top style="mediumDashDotDot">
        <color auto="1"/>
      </top>
      <bottom/>
      <diagonal/>
    </border>
    <border>
      <left/>
      <right/>
      <top/>
      <bottom style="mediumDashDotDot">
        <color auto="1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2" fillId="0" borderId="0" xfId="0" applyFont="1">
      <alignment vertical="center"/>
    </xf>
    <xf numFmtId="178" fontId="6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 wrapText="1"/>
    </xf>
    <xf numFmtId="0" fontId="2" fillId="0" borderId="2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right" vertical="center"/>
    </xf>
    <xf numFmtId="180" fontId="2" fillId="0" borderId="0" xfId="1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80" fontId="8" fillId="0" borderId="0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177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2" borderId="34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180" fontId="8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top" wrapText="1"/>
    </xf>
    <xf numFmtId="179" fontId="15" fillId="3" borderId="35" xfId="1" applyNumberFormat="1" applyFont="1" applyFill="1" applyBorder="1" applyAlignment="1" applyProtection="1">
      <alignment horizontal="right" vertical="center"/>
      <protection locked="0"/>
    </xf>
    <xf numFmtId="179" fontId="15" fillId="2" borderId="35" xfId="1" applyNumberFormat="1" applyFont="1" applyFill="1" applyBorder="1" applyAlignment="1" applyProtection="1">
      <alignment horizontal="right" vertical="center"/>
      <protection locked="0"/>
    </xf>
    <xf numFmtId="179" fontId="5" fillId="0" borderId="9" xfId="0" applyNumberFormat="1" applyFont="1" applyBorder="1" applyAlignment="1">
      <alignment horizontal="right" vertical="center"/>
    </xf>
    <xf numFmtId="0" fontId="2" fillId="0" borderId="38" xfId="0" applyFont="1" applyBorder="1">
      <alignment vertical="center"/>
    </xf>
    <xf numFmtId="0" fontId="2" fillId="0" borderId="39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9" fontId="5" fillId="0" borderId="4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3" xfId="0" applyNumberFormat="1" applyFont="1" applyBorder="1" applyAlignment="1">
      <alignment vertical="center"/>
    </xf>
    <xf numFmtId="178" fontId="16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vertical="center" textRotation="255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left" vertical="top"/>
    </xf>
    <xf numFmtId="0" fontId="2" fillId="0" borderId="8" xfId="0" applyFont="1" applyBorder="1" applyAlignment="1">
      <alignment horizontal="right" vertical="center" indent="2"/>
    </xf>
    <xf numFmtId="0" fontId="2" fillId="0" borderId="10" xfId="0" applyFont="1" applyBorder="1" applyAlignment="1">
      <alignment horizontal="right" vertical="center" indent="2"/>
    </xf>
    <xf numFmtId="0" fontId="2" fillId="2" borderId="20" xfId="0" applyFont="1" applyFill="1" applyBorder="1" applyAlignment="1">
      <alignment vertical="center" textRotation="255"/>
    </xf>
    <xf numFmtId="0" fontId="2" fillId="0" borderId="2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indent="1"/>
    </xf>
    <xf numFmtId="0" fontId="2" fillId="0" borderId="6" xfId="0" applyFont="1" applyBorder="1" applyAlignment="1">
      <alignment horizontal="right" vertical="center" indent="1"/>
    </xf>
    <xf numFmtId="179" fontId="8" fillId="0" borderId="36" xfId="1" applyNumberFormat="1" applyFont="1" applyFill="1" applyBorder="1" applyAlignment="1" applyProtection="1">
      <alignment horizontal="right"/>
      <protection locked="0"/>
    </xf>
    <xf numFmtId="179" fontId="8" fillId="0" borderId="37" xfId="1" applyNumberFormat="1" applyFont="1" applyFill="1" applyBorder="1" applyAlignment="1" applyProtection="1">
      <alignment horizontal="right"/>
      <protection locked="0"/>
    </xf>
    <xf numFmtId="0" fontId="10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9" fontId="5" fillId="0" borderId="10" xfId="0" applyNumberFormat="1" applyFont="1" applyBorder="1" applyAlignment="1">
      <alignment horizontal="right"/>
    </xf>
    <xf numFmtId="179" fontId="5" fillId="0" borderId="6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79" fontId="5" fillId="0" borderId="19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3" fillId="0" borderId="24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13" fillId="0" borderId="33" xfId="0" applyFont="1" applyBorder="1" applyAlignment="1">
      <alignment horizontal="left" vertical="top" wrapText="1"/>
    </xf>
    <xf numFmtId="0" fontId="13" fillId="0" borderId="3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center" indent="1"/>
    </xf>
    <xf numFmtId="0" fontId="14" fillId="0" borderId="13" xfId="0" applyFont="1" applyBorder="1" applyAlignment="1">
      <alignment horizontal="left" vertical="center" indent="1"/>
    </xf>
    <xf numFmtId="0" fontId="14" fillId="0" borderId="14" xfId="0" applyFont="1" applyBorder="1" applyAlignment="1">
      <alignment horizontal="left" vertical="center" indent="1"/>
    </xf>
    <xf numFmtId="181" fontId="8" fillId="0" borderId="12" xfId="1" applyNumberFormat="1" applyFont="1" applyBorder="1" applyAlignment="1"/>
    <xf numFmtId="181" fontId="13" fillId="0" borderId="14" xfId="0" applyNumberFormat="1" applyFont="1" applyBorder="1" applyAlignment="1"/>
    <xf numFmtId="181" fontId="13" fillId="0" borderId="28" xfId="0" applyNumberFormat="1" applyFont="1" applyBorder="1" applyAlignment="1"/>
    <xf numFmtId="181" fontId="13" fillId="0" borderId="29" xfId="0" applyNumberFormat="1" applyFont="1" applyBorder="1" applyAlignment="1"/>
    <xf numFmtId="181" fontId="13" fillId="0" borderId="15" xfId="0" applyNumberFormat="1" applyFont="1" applyBorder="1" applyAlignment="1"/>
    <xf numFmtId="181" fontId="13" fillId="0" borderId="17" xfId="0" applyNumberFormat="1" applyFont="1" applyBorder="1" applyAlignment="1"/>
    <xf numFmtId="0" fontId="14" fillId="0" borderId="28" xfId="0" applyFont="1" applyBorder="1" applyAlignment="1">
      <alignment horizontal="left" vertical="center" indent="3"/>
    </xf>
    <xf numFmtId="0" fontId="14" fillId="0" borderId="0" xfId="0" applyFont="1" applyBorder="1" applyAlignment="1">
      <alignment horizontal="left" vertical="center" indent="3"/>
    </xf>
    <xf numFmtId="0" fontId="14" fillId="0" borderId="29" xfId="0" applyFont="1" applyBorder="1" applyAlignment="1">
      <alignment horizontal="left" vertical="center" indent="3"/>
    </xf>
    <xf numFmtId="0" fontId="14" fillId="0" borderId="28" xfId="0" applyFont="1" applyBorder="1" applyAlignment="1">
      <alignment horizontal="left" vertical="center" indent="1"/>
    </xf>
    <xf numFmtId="0" fontId="14" fillId="0" borderId="0" xfId="0" applyFont="1" applyBorder="1" applyAlignment="1">
      <alignment horizontal="left" vertical="center" indent="1"/>
    </xf>
    <xf numFmtId="0" fontId="14" fillId="0" borderId="29" xfId="0" applyFont="1" applyBorder="1" applyAlignment="1">
      <alignment horizontal="left" vertical="center" indent="1"/>
    </xf>
    <xf numFmtId="0" fontId="14" fillId="0" borderId="15" xfId="0" applyFont="1" applyBorder="1" applyAlignment="1">
      <alignment horizontal="left" vertical="center" indent="3"/>
    </xf>
    <xf numFmtId="0" fontId="14" fillId="0" borderId="16" xfId="0" applyFont="1" applyBorder="1" applyAlignment="1">
      <alignment horizontal="left" vertical="center" indent="3"/>
    </xf>
    <xf numFmtId="0" fontId="14" fillId="0" borderId="17" xfId="0" applyFont="1" applyBorder="1" applyAlignment="1">
      <alignment horizontal="left" vertical="center" indent="3"/>
    </xf>
    <xf numFmtId="0" fontId="3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zoomScale="90" zoomScaleNormal="100" zoomScaleSheetLayoutView="90" workbookViewId="0">
      <selection activeCell="E11" sqref="E11"/>
    </sheetView>
  </sheetViews>
  <sheetFormatPr defaultRowHeight="13.5" x14ac:dyDescent="0.15"/>
  <cols>
    <col min="1" max="1" width="5.125" customWidth="1"/>
    <col min="2" max="2" width="1" customWidth="1"/>
    <col min="3" max="3" width="28" customWidth="1"/>
    <col min="4" max="4" width="3.375" customWidth="1"/>
    <col min="5" max="5" width="18.625" customWidth="1"/>
    <col min="6" max="6" width="3.375" style="35" customWidth="1"/>
    <col min="7" max="7" width="7.875" customWidth="1"/>
    <col min="8" max="8" width="24.625" style="34" customWidth="1"/>
    <col min="9" max="9" width="5.25" style="34" customWidth="1"/>
    <col min="10" max="10" width="5.375" style="34" customWidth="1"/>
    <col min="11" max="11" width="10.125" style="34" customWidth="1"/>
    <col min="12" max="12" width="2.75" style="34" customWidth="1"/>
    <col min="13" max="13" width="18.375" style="34" customWidth="1"/>
    <col min="14" max="14" width="3.375" customWidth="1"/>
  </cols>
  <sheetData>
    <row r="1" spans="1:14" ht="12" customHeight="1" x14ac:dyDescent="0.15">
      <c r="A1" s="56" t="s">
        <v>60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</row>
    <row r="2" spans="1:14" ht="12" customHeight="1" x14ac:dyDescent="0.15">
      <c r="A2" s="59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</row>
    <row r="3" spans="1:14" x14ac:dyDescent="0.15">
      <c r="A3" s="2"/>
      <c r="B3" s="2"/>
      <c r="C3" s="2"/>
      <c r="D3" s="2" t="s">
        <v>48</v>
      </c>
      <c r="E3" s="2"/>
      <c r="F3" s="36"/>
      <c r="G3" s="2"/>
      <c r="H3" s="2"/>
      <c r="I3" s="2"/>
      <c r="J3" s="2"/>
      <c r="K3" s="2"/>
      <c r="L3" s="2"/>
      <c r="M3" s="2"/>
    </row>
    <row r="4" spans="1:14" s="8" customFormat="1" ht="24" x14ac:dyDescent="0.15">
      <c r="A4" s="62" t="s">
        <v>18</v>
      </c>
      <c r="B4" s="2"/>
      <c r="C4" s="5" t="s">
        <v>19</v>
      </c>
      <c r="D4" s="38" t="s">
        <v>13</v>
      </c>
      <c r="E4" s="44"/>
      <c r="F4" s="3" t="s">
        <v>17</v>
      </c>
      <c r="G4" s="6" t="s">
        <v>9</v>
      </c>
      <c r="H4" s="63" t="s">
        <v>20</v>
      </c>
      <c r="I4" s="64"/>
      <c r="J4" s="65"/>
      <c r="K4" s="4" t="s">
        <v>10</v>
      </c>
      <c r="L4" s="7" t="s">
        <v>0</v>
      </c>
      <c r="M4" s="46">
        <f>ROUNDDOWN(E4,-3)</f>
        <v>0</v>
      </c>
      <c r="N4" s="3" t="s">
        <v>17</v>
      </c>
    </row>
    <row r="5" spans="1:14" s="8" customFormat="1" ht="24" x14ac:dyDescent="0.15">
      <c r="A5" s="62"/>
      <c r="B5" s="2"/>
      <c r="C5" s="5" t="s">
        <v>8</v>
      </c>
      <c r="D5" s="38" t="s">
        <v>14</v>
      </c>
      <c r="E5" s="44"/>
      <c r="F5" s="3" t="s">
        <v>17</v>
      </c>
      <c r="G5" s="6" t="s">
        <v>9</v>
      </c>
      <c r="H5" s="66" t="s">
        <v>21</v>
      </c>
      <c r="I5" s="64"/>
      <c r="J5" s="65"/>
      <c r="K5" s="4" t="s">
        <v>11</v>
      </c>
      <c r="L5" s="7" t="s">
        <v>1</v>
      </c>
      <c r="M5" s="46">
        <f>ROUNDUP(E5,-3)</f>
        <v>0</v>
      </c>
      <c r="N5" s="3" t="s">
        <v>17</v>
      </c>
    </row>
    <row r="6" spans="1:14" s="8" customFormat="1" ht="24" x14ac:dyDescent="0.15">
      <c r="A6" s="62"/>
      <c r="B6" s="2"/>
      <c r="C6" s="5" t="s">
        <v>22</v>
      </c>
      <c r="D6" s="38" t="s">
        <v>15</v>
      </c>
      <c r="E6" s="44"/>
      <c r="F6" s="3" t="s">
        <v>17</v>
      </c>
      <c r="G6" s="6" t="s">
        <v>9</v>
      </c>
      <c r="H6" s="66" t="s">
        <v>23</v>
      </c>
      <c r="I6" s="64"/>
      <c r="J6" s="65"/>
      <c r="K6" s="4" t="s">
        <v>12</v>
      </c>
      <c r="L6" s="7" t="s">
        <v>2</v>
      </c>
      <c r="M6" s="46">
        <f>ROUNDUP(E6,-3)</f>
        <v>0</v>
      </c>
      <c r="N6" s="3" t="s">
        <v>17</v>
      </c>
    </row>
    <row r="7" spans="1:14" s="8" customFormat="1" ht="24" x14ac:dyDescent="0.15">
      <c r="A7" s="62"/>
      <c r="B7" s="2"/>
      <c r="C7" s="5" t="s">
        <v>24</v>
      </c>
      <c r="D7" s="38" t="s">
        <v>16</v>
      </c>
      <c r="E7" s="44"/>
      <c r="F7" s="3" t="s">
        <v>17</v>
      </c>
      <c r="G7" s="6" t="s">
        <v>9</v>
      </c>
      <c r="H7" s="66" t="s">
        <v>25</v>
      </c>
      <c r="I7" s="64"/>
      <c r="J7" s="65"/>
      <c r="K7" s="4" t="s">
        <v>11</v>
      </c>
      <c r="L7" s="7" t="s">
        <v>3</v>
      </c>
      <c r="M7" s="46">
        <f>ROUNDUP(E7,-3)</f>
        <v>0</v>
      </c>
      <c r="N7" s="3" t="s">
        <v>17</v>
      </c>
    </row>
    <row r="8" spans="1:14" s="8" customFormat="1" ht="17.25" x14ac:dyDescent="0.15">
      <c r="A8" s="2"/>
      <c r="B8" s="2"/>
      <c r="C8" s="67"/>
      <c r="D8" s="67"/>
      <c r="E8" s="67"/>
      <c r="F8" s="40"/>
      <c r="G8" s="6"/>
      <c r="H8" s="68" t="s">
        <v>26</v>
      </c>
      <c r="I8" s="68"/>
      <c r="J8" s="68"/>
      <c r="K8" s="69"/>
      <c r="L8" s="49" t="s">
        <v>49</v>
      </c>
      <c r="M8" s="46">
        <f>M4-M5-M6-M7</f>
        <v>0</v>
      </c>
      <c r="N8" s="3" t="s">
        <v>17</v>
      </c>
    </row>
    <row r="9" spans="1:14" s="12" customFormat="1" ht="17.25" x14ac:dyDescent="0.15">
      <c r="A9" s="9" t="s">
        <v>27</v>
      </c>
      <c r="B9" s="9"/>
      <c r="C9" s="10"/>
      <c r="D9" s="10"/>
      <c r="E9" s="10"/>
      <c r="F9" s="10"/>
      <c r="G9" s="9"/>
      <c r="H9" s="11"/>
      <c r="I9" s="11"/>
      <c r="J9" s="11"/>
      <c r="K9" s="11"/>
      <c r="L9" s="11"/>
      <c r="M9" s="11"/>
      <c r="N9" s="10"/>
    </row>
    <row r="10" spans="1:14" s="8" customFormat="1" ht="24" x14ac:dyDescent="0.15">
      <c r="A10" s="70" t="s">
        <v>28</v>
      </c>
      <c r="B10" s="2"/>
      <c r="C10" s="5" t="s">
        <v>29</v>
      </c>
      <c r="D10" s="37" t="s">
        <v>40</v>
      </c>
      <c r="E10" s="45"/>
      <c r="F10" s="3" t="s">
        <v>17</v>
      </c>
      <c r="G10" s="6" t="s">
        <v>30</v>
      </c>
      <c r="H10" s="63" t="s">
        <v>31</v>
      </c>
      <c r="I10" s="64"/>
      <c r="J10" s="65"/>
      <c r="K10" s="4" t="s">
        <v>10</v>
      </c>
      <c r="L10" s="7" t="s">
        <v>32</v>
      </c>
      <c r="M10" s="46">
        <f>ROUNDDOWN(E10,-3)</f>
        <v>0</v>
      </c>
      <c r="N10" s="3" t="s">
        <v>17</v>
      </c>
    </row>
    <row r="11" spans="1:14" s="8" customFormat="1" ht="24" x14ac:dyDescent="0.15">
      <c r="A11" s="70"/>
      <c r="B11" s="2"/>
      <c r="C11" s="5" t="s">
        <v>8</v>
      </c>
      <c r="D11" s="37" t="s">
        <v>41</v>
      </c>
      <c r="E11" s="45"/>
      <c r="F11" s="3" t="s">
        <v>17</v>
      </c>
      <c r="G11" s="6" t="s">
        <v>9</v>
      </c>
      <c r="H11" s="66" t="s">
        <v>21</v>
      </c>
      <c r="I11" s="64"/>
      <c r="J11" s="65"/>
      <c r="K11" s="4" t="s">
        <v>11</v>
      </c>
      <c r="L11" s="7" t="s">
        <v>33</v>
      </c>
      <c r="M11" s="46">
        <f>ROUNDUP(E11,-3)</f>
        <v>0</v>
      </c>
      <c r="N11" s="3" t="s">
        <v>17</v>
      </c>
    </row>
    <row r="12" spans="1:14" s="8" customFormat="1" ht="24" x14ac:dyDescent="0.15">
      <c r="A12" s="70"/>
      <c r="B12" s="2"/>
      <c r="C12" s="5" t="s">
        <v>22</v>
      </c>
      <c r="D12" s="37" t="s">
        <v>42</v>
      </c>
      <c r="E12" s="45"/>
      <c r="F12" s="3" t="s">
        <v>17</v>
      </c>
      <c r="G12" s="6" t="s">
        <v>30</v>
      </c>
      <c r="H12" s="66" t="s">
        <v>23</v>
      </c>
      <c r="I12" s="64"/>
      <c r="J12" s="65"/>
      <c r="K12" s="4" t="s">
        <v>12</v>
      </c>
      <c r="L12" s="7" t="s">
        <v>34</v>
      </c>
      <c r="M12" s="46">
        <f>ROUNDUP(E12,-3)</f>
        <v>0</v>
      </c>
      <c r="N12" s="3" t="s">
        <v>17</v>
      </c>
    </row>
    <row r="13" spans="1:14" s="8" customFormat="1" ht="24" x14ac:dyDescent="0.15">
      <c r="A13" s="70"/>
      <c r="B13" s="2"/>
      <c r="C13" s="5" t="s">
        <v>24</v>
      </c>
      <c r="D13" s="37" t="s">
        <v>43</v>
      </c>
      <c r="E13" s="45"/>
      <c r="F13" s="3" t="s">
        <v>17</v>
      </c>
      <c r="G13" s="6" t="s">
        <v>9</v>
      </c>
      <c r="H13" s="66" t="s">
        <v>25</v>
      </c>
      <c r="I13" s="64"/>
      <c r="J13" s="65"/>
      <c r="K13" s="4" t="s">
        <v>11</v>
      </c>
      <c r="L13" s="7" t="s">
        <v>35</v>
      </c>
      <c r="M13" s="46">
        <f>ROUNDUP(E13,-3)</f>
        <v>0</v>
      </c>
      <c r="N13" s="3" t="s">
        <v>17</v>
      </c>
    </row>
    <row r="14" spans="1:14" s="8" customFormat="1" ht="30.75" customHeight="1" x14ac:dyDescent="0.15">
      <c r="A14" s="2"/>
      <c r="B14" s="2"/>
      <c r="C14" s="71"/>
      <c r="D14" s="71"/>
      <c r="E14" s="71"/>
      <c r="F14" s="41"/>
      <c r="G14" s="6"/>
      <c r="H14" s="68" t="s">
        <v>36</v>
      </c>
      <c r="I14" s="68"/>
      <c r="J14" s="68"/>
      <c r="K14" s="69"/>
      <c r="L14" s="49" t="s">
        <v>54</v>
      </c>
      <c r="M14" s="46">
        <f>M10-M11-M12-M13</f>
        <v>0</v>
      </c>
      <c r="N14" s="3" t="s">
        <v>17</v>
      </c>
    </row>
    <row r="15" spans="1:14" s="12" customFormat="1" ht="17.25" x14ac:dyDescent="0.15">
      <c r="A15" s="9"/>
      <c r="B15" s="9"/>
      <c r="C15" s="50"/>
      <c r="D15" s="50"/>
      <c r="E15" s="50"/>
      <c r="F15" s="42"/>
      <c r="G15" s="13"/>
      <c r="H15" s="1"/>
      <c r="I15" s="1"/>
      <c r="J15" s="1"/>
      <c r="K15" s="14"/>
      <c r="L15" s="13"/>
      <c r="M15" s="15"/>
    </row>
    <row r="16" spans="1:14" s="8" customFormat="1" ht="17.25" x14ac:dyDescent="0.15">
      <c r="A16" s="2"/>
      <c r="B16" s="2"/>
      <c r="C16" s="50"/>
      <c r="D16" s="50"/>
      <c r="E16" s="50"/>
      <c r="F16" s="42"/>
      <c r="G16" s="6"/>
      <c r="H16" s="72" t="s">
        <v>50</v>
      </c>
      <c r="I16" s="72"/>
      <c r="J16" s="72"/>
      <c r="K16" s="73"/>
      <c r="L16" s="49" t="s">
        <v>51</v>
      </c>
      <c r="M16" s="51">
        <f>M8+M14</f>
        <v>0</v>
      </c>
      <c r="N16" s="3" t="s">
        <v>17</v>
      </c>
    </row>
    <row r="17" spans="1:14" s="12" customFormat="1" ht="17.25" x14ac:dyDescent="0.15">
      <c r="A17" s="9"/>
      <c r="B17" s="9"/>
      <c r="C17" s="9"/>
      <c r="D17" s="9"/>
      <c r="E17" s="16"/>
      <c r="F17" s="16"/>
      <c r="G17" s="13"/>
      <c r="H17" s="1"/>
      <c r="I17" s="1"/>
      <c r="J17" s="1"/>
      <c r="K17" s="14"/>
      <c r="L17" s="13"/>
      <c r="M17" s="52"/>
    </row>
    <row r="18" spans="1:14" s="8" customFormat="1" ht="20.100000000000001" customHeight="1" x14ac:dyDescent="0.15">
      <c r="A18" s="2"/>
      <c r="B18" s="2"/>
      <c r="C18" s="2"/>
      <c r="D18" s="47"/>
      <c r="E18" s="74"/>
      <c r="F18" s="39"/>
      <c r="G18" s="2"/>
      <c r="H18" s="76" t="s">
        <v>37</v>
      </c>
      <c r="I18" s="77"/>
      <c r="J18" s="78"/>
      <c r="K18" s="79" t="s">
        <v>11</v>
      </c>
      <c r="L18" s="81" t="s">
        <v>4</v>
      </c>
      <c r="M18" s="83">
        <f>107000+(48000*E18)</f>
        <v>107000</v>
      </c>
    </row>
    <row r="19" spans="1:14" s="8" customFormat="1" ht="20.100000000000001" customHeight="1" x14ac:dyDescent="0.15">
      <c r="A19" s="2"/>
      <c r="B19" s="2"/>
      <c r="C19" s="17" t="s">
        <v>46</v>
      </c>
      <c r="D19" s="48" t="s">
        <v>45</v>
      </c>
      <c r="E19" s="75"/>
      <c r="F19" s="3" t="s">
        <v>44</v>
      </c>
      <c r="G19" s="18" t="s">
        <v>9</v>
      </c>
      <c r="H19" s="19" t="s">
        <v>61</v>
      </c>
      <c r="I19" s="20" t="str">
        <f>IF(E18&gt;0,E18,"0人")</f>
        <v>0人</v>
      </c>
      <c r="J19" s="21" t="s">
        <v>5</v>
      </c>
      <c r="K19" s="80"/>
      <c r="L19" s="82"/>
      <c r="M19" s="84"/>
      <c r="N19" s="3" t="s">
        <v>17</v>
      </c>
    </row>
    <row r="20" spans="1:14" s="8" customFormat="1" ht="17.25" x14ac:dyDescent="0.15">
      <c r="A20" s="2"/>
      <c r="B20" s="2"/>
      <c r="C20" s="17"/>
      <c r="D20" s="17"/>
      <c r="E20" s="22"/>
      <c r="F20" s="22"/>
      <c r="G20" s="18"/>
      <c r="H20" s="23"/>
      <c r="I20" s="24"/>
      <c r="J20" s="25"/>
      <c r="K20" s="26"/>
      <c r="L20" s="27"/>
      <c r="M20" s="53"/>
    </row>
    <row r="21" spans="1:14" s="8" customFormat="1" ht="20.100000000000001" customHeight="1" x14ac:dyDescent="0.15">
      <c r="A21" s="2"/>
      <c r="B21" s="2"/>
      <c r="C21" s="55" t="s">
        <v>59</v>
      </c>
      <c r="D21" s="55"/>
      <c r="E21" s="55"/>
      <c r="F21" s="16"/>
      <c r="G21" s="2"/>
      <c r="H21" s="85" t="s">
        <v>52</v>
      </c>
      <c r="I21" s="77"/>
      <c r="J21" s="78"/>
      <c r="K21" s="79" t="s">
        <v>11</v>
      </c>
      <c r="L21" s="81" t="s">
        <v>6</v>
      </c>
      <c r="M21" s="83">
        <f>IF((M16-M18)*0.2&lt;M18*2,ROUNDUP((M16-M18)*0.2,-3),M18*2)</f>
        <v>-22000</v>
      </c>
    </row>
    <row r="22" spans="1:14" s="8" customFormat="1" ht="20.100000000000001" customHeight="1" x14ac:dyDescent="0.15">
      <c r="A22" s="2"/>
      <c r="B22" s="2"/>
      <c r="C22" s="55"/>
      <c r="D22" s="55"/>
      <c r="E22" s="55"/>
      <c r="F22" s="36"/>
      <c r="G22" s="2"/>
      <c r="H22" s="89" t="s">
        <v>7</v>
      </c>
      <c r="I22" s="90"/>
      <c r="J22" s="91"/>
      <c r="K22" s="86"/>
      <c r="L22" s="87"/>
      <c r="M22" s="88"/>
      <c r="N22" s="3" t="s">
        <v>17</v>
      </c>
    </row>
    <row r="23" spans="1:14" s="8" customFormat="1" ht="20.100000000000001" customHeight="1" x14ac:dyDescent="0.15">
      <c r="A23" s="2"/>
      <c r="B23" s="2"/>
      <c r="C23" s="2"/>
      <c r="D23" s="2"/>
      <c r="E23" s="2"/>
      <c r="F23" s="36"/>
      <c r="G23" s="2"/>
      <c r="H23" s="85" t="s">
        <v>53</v>
      </c>
      <c r="I23" s="77"/>
      <c r="J23" s="78"/>
      <c r="K23" s="79" t="s">
        <v>11</v>
      </c>
      <c r="L23" s="81" t="s">
        <v>38</v>
      </c>
      <c r="M23" s="83">
        <f>IF((M14-M18)*0.2&lt;M18*2,ROUNDUP((M14-M18)*0.2,-3),M18*2)</f>
        <v>-22000</v>
      </c>
    </row>
    <row r="24" spans="1:14" s="8" customFormat="1" ht="20.100000000000001" customHeight="1" x14ac:dyDescent="0.15">
      <c r="A24" s="2"/>
      <c r="B24" s="2"/>
      <c r="C24" s="2"/>
      <c r="D24" s="2"/>
      <c r="E24" s="2"/>
      <c r="F24" s="36"/>
      <c r="G24" s="2"/>
      <c r="H24" s="89" t="s">
        <v>7</v>
      </c>
      <c r="I24" s="90"/>
      <c r="J24" s="91"/>
      <c r="K24" s="86"/>
      <c r="L24" s="87"/>
      <c r="M24" s="88"/>
      <c r="N24" s="3" t="s">
        <v>17</v>
      </c>
    </row>
    <row r="25" spans="1:14" s="8" customFormat="1" ht="18" thickBot="1" x14ac:dyDescent="0.2">
      <c r="A25" s="2"/>
      <c r="B25" s="2"/>
      <c r="C25" s="2"/>
      <c r="D25" s="2"/>
      <c r="E25" s="2"/>
      <c r="F25" s="36"/>
      <c r="G25" s="2"/>
      <c r="H25" s="28"/>
      <c r="I25" s="13"/>
      <c r="J25" s="13"/>
      <c r="K25" s="14"/>
      <c r="L25" s="13"/>
      <c r="M25" s="29"/>
    </row>
    <row r="26" spans="1:14" s="8" customFormat="1" ht="18" thickBot="1" x14ac:dyDescent="0.2">
      <c r="A26" s="2"/>
      <c r="B26" s="2"/>
      <c r="C26" s="92" t="s">
        <v>47</v>
      </c>
      <c r="D26" s="93"/>
      <c r="E26" s="94"/>
      <c r="F26" s="43"/>
      <c r="G26" s="2"/>
      <c r="H26" s="30" t="s">
        <v>39</v>
      </c>
      <c r="I26" s="31"/>
      <c r="J26" s="31"/>
      <c r="K26" s="32"/>
      <c r="L26" s="31"/>
      <c r="M26" s="33"/>
    </row>
    <row r="27" spans="1:14" s="8" customFormat="1" ht="14.25" customHeight="1" thickTop="1" x14ac:dyDescent="0.15">
      <c r="A27" s="2"/>
      <c r="B27" s="2"/>
      <c r="C27" s="95"/>
      <c r="D27" s="96"/>
      <c r="E27" s="97"/>
      <c r="F27" s="43"/>
      <c r="G27" s="2"/>
      <c r="H27" s="101" t="s">
        <v>55</v>
      </c>
      <c r="I27" s="102"/>
      <c r="J27" s="102"/>
      <c r="K27" s="103"/>
      <c r="L27" s="104">
        <f>IF(M14&gt;=M18,M8-M21+M23,M16-M18-M21)</f>
        <v>-85000</v>
      </c>
      <c r="M27" s="105"/>
    </row>
    <row r="28" spans="1:14" s="8" customFormat="1" x14ac:dyDescent="0.15">
      <c r="A28" s="2"/>
      <c r="B28" s="2"/>
      <c r="C28" s="95"/>
      <c r="D28" s="96"/>
      <c r="E28" s="97"/>
      <c r="F28" s="43"/>
      <c r="G28" s="2"/>
      <c r="H28" s="110" t="s">
        <v>56</v>
      </c>
      <c r="I28" s="111"/>
      <c r="J28" s="111"/>
      <c r="K28" s="112"/>
      <c r="L28" s="106"/>
      <c r="M28" s="107"/>
    </row>
    <row r="29" spans="1:14" s="8" customFormat="1" ht="12.75" customHeight="1" x14ac:dyDescent="0.15">
      <c r="A29" s="2"/>
      <c r="B29" s="2"/>
      <c r="C29" s="95"/>
      <c r="D29" s="96"/>
      <c r="E29" s="97"/>
      <c r="F29" s="43"/>
      <c r="G29" s="2"/>
      <c r="H29" s="113" t="s">
        <v>58</v>
      </c>
      <c r="I29" s="114"/>
      <c r="J29" s="114"/>
      <c r="K29" s="115"/>
      <c r="L29" s="106"/>
      <c r="M29" s="107"/>
    </row>
    <row r="30" spans="1:14" s="8" customFormat="1" ht="14.25" thickBot="1" x14ac:dyDescent="0.2">
      <c r="A30" s="2"/>
      <c r="B30" s="2"/>
      <c r="C30" s="98"/>
      <c r="D30" s="99"/>
      <c r="E30" s="100"/>
      <c r="F30" s="43"/>
      <c r="G30" s="2"/>
      <c r="H30" s="116" t="s">
        <v>57</v>
      </c>
      <c r="I30" s="117"/>
      <c r="J30" s="117"/>
      <c r="K30" s="118"/>
      <c r="L30" s="108"/>
      <c r="M30" s="109"/>
      <c r="N30" s="54" t="s">
        <v>17</v>
      </c>
    </row>
    <row r="31" spans="1:14" s="8" customFormat="1" ht="39" customHeight="1" x14ac:dyDescent="0.15">
      <c r="A31" s="2"/>
      <c r="B31" s="2"/>
      <c r="C31" s="2"/>
      <c r="D31" s="2"/>
      <c r="E31" s="2"/>
      <c r="F31" s="36"/>
      <c r="G31" s="2"/>
      <c r="H31" s="119"/>
      <c r="I31" s="119"/>
      <c r="J31" s="119"/>
      <c r="K31" s="119"/>
      <c r="L31" s="119"/>
      <c r="M31" s="119"/>
    </row>
  </sheetData>
  <sheetProtection algorithmName="SHA-512" hashValue="x7NKH3i7we2BN3MbnsI2Qjoo+pE1WsyYf3MtuX8wor4gmfF+E9yXFtehcEuV0+N1h9Ukbeb48hi8K6FKqfFA8g==" saltValue="k/Mox+c4l2lFIwyhrTp6kA==" spinCount="100000" sheet="1" objects="1" scenarios="1"/>
  <mergeCells count="39">
    <mergeCell ref="H31:M31"/>
    <mergeCell ref="H23:J23"/>
    <mergeCell ref="K23:K24"/>
    <mergeCell ref="L23:L24"/>
    <mergeCell ref="M23:M24"/>
    <mergeCell ref="H24:J24"/>
    <mergeCell ref="C26:E30"/>
    <mergeCell ref="H27:K27"/>
    <mergeCell ref="L27:M30"/>
    <mergeCell ref="H28:K28"/>
    <mergeCell ref="H29:K29"/>
    <mergeCell ref="H30:K30"/>
    <mergeCell ref="M18:M19"/>
    <mergeCell ref="H21:J21"/>
    <mergeCell ref="K21:K22"/>
    <mergeCell ref="L21:L22"/>
    <mergeCell ref="M21:M22"/>
    <mergeCell ref="H22:J22"/>
    <mergeCell ref="H16:K16"/>
    <mergeCell ref="E18:E19"/>
    <mergeCell ref="H18:J18"/>
    <mergeCell ref="K18:K19"/>
    <mergeCell ref="L18:L19"/>
    <mergeCell ref="C21:E22"/>
    <mergeCell ref="A1:M2"/>
    <mergeCell ref="A4:A7"/>
    <mergeCell ref="H4:J4"/>
    <mergeCell ref="H5:J5"/>
    <mergeCell ref="H6:J6"/>
    <mergeCell ref="H7:J7"/>
    <mergeCell ref="C8:E8"/>
    <mergeCell ref="H8:K8"/>
    <mergeCell ref="A10:A13"/>
    <mergeCell ref="H10:J10"/>
    <mergeCell ref="H11:J11"/>
    <mergeCell ref="H12:J12"/>
    <mergeCell ref="H13:J13"/>
    <mergeCell ref="C14:E14"/>
    <mergeCell ref="H14:K14"/>
  </mergeCells>
  <phoneticPr fontId="1"/>
  <printOptions horizontalCentered="1"/>
  <pageMargins left="0.43307086614173229" right="0.47244094488188981" top="0.45" bottom="0.19685039370078741" header="0.19685039370078741" footer="0.19685039370078741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賞与計算シート</vt:lpstr>
      <vt:lpstr>賞与計算シート!Print_Area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2026-03-12T02:20:40Z</dcterms:created>
  <dcterms:modified xsi:type="dcterms:W3CDTF">2026-03-12T02:24:07Z</dcterms:modified>
</cp:coreProperties>
</file>